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ša Zorko\Documents\Urh\Povprečnina\"/>
    </mc:Choice>
  </mc:AlternateContent>
  <xr:revisionPtr revIDLastSave="0" documentId="13_ncr:1_{399EB2E9-3559-49A4-9E55-F026D9D63FAE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2" i="1" s="1"/>
  <c r="H9" i="1"/>
  <c r="H12" i="1"/>
  <c r="I28" i="1"/>
  <c r="H28" i="1"/>
  <c r="I53" i="1"/>
  <c r="H53" i="1"/>
  <c r="I88" i="1"/>
  <c r="H88" i="1"/>
  <c r="G88" i="1"/>
  <c r="I38" i="1"/>
  <c r="H38" i="1"/>
  <c r="G38" i="1"/>
  <c r="I33" i="1"/>
  <c r="H33" i="1"/>
  <c r="G33" i="1"/>
  <c r="G28" i="1"/>
  <c r="I22" i="1"/>
  <c r="H22" i="1"/>
  <c r="G22" i="1"/>
  <c r="I17" i="1"/>
  <c r="H17" i="1"/>
  <c r="G17" i="1"/>
  <c r="G12" i="1"/>
  <c r="I7" i="1"/>
  <c r="H7" i="1"/>
  <c r="G7" i="1"/>
  <c r="G89" i="1" l="1"/>
  <c r="I89" i="1"/>
  <c r="I91" i="1" s="1"/>
  <c r="H89" i="1"/>
  <c r="H91" i="1" s="1"/>
  <c r="F88" i="1"/>
  <c r="D88" i="1"/>
  <c r="E88" i="1"/>
  <c r="E17" i="1"/>
  <c r="F17" i="1"/>
  <c r="F38" i="1"/>
  <c r="E38" i="1"/>
  <c r="F33" i="1"/>
  <c r="E33" i="1"/>
  <c r="E28" i="1"/>
  <c r="F28" i="1"/>
  <c r="E22" i="1"/>
  <c r="F22" i="1"/>
  <c r="D22" i="1"/>
  <c r="F12" i="1"/>
  <c r="E12" i="1"/>
  <c r="E7" i="1"/>
  <c r="F7" i="1"/>
  <c r="D7" i="1"/>
  <c r="D38" i="1"/>
  <c r="D33" i="1"/>
  <c r="D28" i="1"/>
  <c r="D17" i="1"/>
  <c r="D12" i="1"/>
  <c r="D89" i="1" l="1"/>
  <c r="E89" i="1"/>
  <c r="E91" i="1" s="1"/>
  <c r="F89" i="1"/>
  <c r="F91" i="1" s="1"/>
</calcChain>
</file>

<file path=xl/sharedStrings.xml><?xml version="1.0" encoding="utf-8"?>
<sst xmlns="http://schemas.openxmlformats.org/spreadsheetml/2006/main" count="92" uniqueCount="47">
  <si>
    <t>ministrstvo</t>
  </si>
  <si>
    <t>nove ali ukinjene naloge/leto</t>
  </si>
  <si>
    <t>NOVE NALOGE</t>
  </si>
  <si>
    <t>UKINJENE NALOGE</t>
  </si>
  <si>
    <t>SKUPAJ</t>
  </si>
  <si>
    <t>MVI</t>
  </si>
  <si>
    <t>Ugodnejši normativ za svetovalne delavce</t>
  </si>
  <si>
    <t>Plačilo višjih stroškov delovanja razvojnih oddelkov v vrtcih</t>
  </si>
  <si>
    <t>MO</t>
  </si>
  <si>
    <t>Izdelava obrambnih načrtov</t>
  </si>
  <si>
    <t>MJU</t>
  </si>
  <si>
    <t>Prevedbe v novo plačno lestvico, odprava plačnih nesorazmerij</t>
  </si>
  <si>
    <t>ZUP - spremeba vrročanja</t>
  </si>
  <si>
    <t>MSP</t>
  </si>
  <si>
    <t>MOPE</t>
  </si>
  <si>
    <t>Uredba o zmanjšanju vpliva nekaterih plastičnih proizvodov na okolja (Ur.l.RS, št.132/22</t>
  </si>
  <si>
    <t>MGRT</t>
  </si>
  <si>
    <t>Predlog Zakona o gostinstvu - nove naloge občinske inšpekcijske službe</t>
  </si>
  <si>
    <t>MKGP</t>
  </si>
  <si>
    <t>Spremembe in dopolnitve Zakona o zaščiti živali - oskrba 60 dni, mesta za mačke</t>
  </si>
  <si>
    <t>MKRR</t>
  </si>
  <si>
    <t>MVZI</t>
  </si>
  <si>
    <t>MDP</t>
  </si>
  <si>
    <t>MK</t>
  </si>
  <si>
    <t>MZZ</t>
  </si>
  <si>
    <t>MNZ</t>
  </si>
  <si>
    <t>MZ</t>
  </si>
  <si>
    <t>MDDSZ</t>
  </si>
  <si>
    <t>vsa ministrstva skupaj</t>
  </si>
  <si>
    <t>Zakon o dolgotrajni oskrbi  - prispevek delodajalca od bruto plač</t>
  </si>
  <si>
    <t>Novela Zakona o dolgotrajni oskrbi - razbremenitev občin</t>
  </si>
  <si>
    <t>MZI</t>
  </si>
  <si>
    <t>Zajem tehničnih podatkov o javnih cestah in objektih na javnih cestah</t>
  </si>
  <si>
    <t>Zajem osi javnih cest in križišč</t>
  </si>
  <si>
    <t>Prometni podatki</t>
  </si>
  <si>
    <t>Izdelava elaborata sprememb podatkov dejanske rabe (občine, ki še niso zajele dejanske rabe)</t>
  </si>
  <si>
    <t>Izdelava elaborata sprememb dejanske rabe na zemljišču lastnika – Tehnični / upravni postopek</t>
  </si>
  <si>
    <t xml:space="preserve">Izdelava elaborata sprememb podatkov dejanske rabe - ponovni vpisi ob nastalih spremembah </t>
  </si>
  <si>
    <t>Podatki ministrstev</t>
  </si>
  <si>
    <t>Podatki oz. ocena občin</t>
  </si>
  <si>
    <t>ZInfV-1 - ukrepi za kibernetsko varnost mestih občin kot "posebnih subjektov"</t>
  </si>
  <si>
    <t>Omejitev fleksibilnega normativa - povečanje števila oddelkov</t>
  </si>
  <si>
    <t>Priloga - pregled stroškov novih oziroma ukinjenih nalog</t>
  </si>
  <si>
    <t>Število prebivalcev RS</t>
  </si>
  <si>
    <t>Dodatni stroški na prebivalca</t>
  </si>
  <si>
    <t>(SURS, stalno preb., 2025 H1)</t>
  </si>
  <si>
    <t>Ocena občin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</si>
</sst>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4" xfId="0" applyFont="1" applyBorder="1"/>
    <xf numFmtId="164" fontId="1" fillId="0" borderId="15" xfId="0" applyNumberFormat="1" applyFon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3" fillId="5" borderId="12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0" fontId="2" fillId="6" borderId="17" xfId="0" applyFont="1" applyFill="1" applyBorder="1"/>
    <xf numFmtId="164" fontId="2" fillId="6" borderId="1" xfId="0" applyNumberFormat="1" applyFont="1" applyFill="1" applyBorder="1"/>
    <xf numFmtId="0" fontId="4" fillId="0" borderId="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0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4" borderId="10" xfId="0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5" borderId="10" xfId="0" applyFill="1" applyBorder="1" applyAlignment="1">
      <alignment horizontal="left"/>
    </xf>
    <xf numFmtId="164" fontId="0" fillId="5" borderId="11" xfId="0" applyNumberFormat="1" applyFill="1" applyBorder="1" applyAlignment="1">
      <alignment horizontal="right"/>
    </xf>
    <xf numFmtId="0" fontId="0" fillId="5" borderId="10" xfId="0" applyFill="1" applyBorder="1"/>
    <xf numFmtId="0" fontId="0" fillId="5" borderId="20" xfId="0" applyFill="1" applyBorder="1"/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5" borderId="11" xfId="0" applyNumberFormat="1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164" fontId="0" fillId="5" borderId="12" xfId="0" applyNumberFormat="1" applyFill="1" applyBorder="1" applyAlignment="1">
      <alignment horizontal="right"/>
    </xf>
    <xf numFmtId="164" fontId="0" fillId="3" borderId="21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0" fillId="3" borderId="20" xfId="0" applyFill="1" applyBorder="1"/>
    <xf numFmtId="0" fontId="2" fillId="0" borderId="14" xfId="0" applyFont="1" applyBorder="1"/>
    <xf numFmtId="164" fontId="2" fillId="0" borderId="15" xfId="0" applyNumberFormat="1" applyFont="1" applyBorder="1" applyAlignment="1">
      <alignment horizontal="right"/>
    </xf>
    <xf numFmtId="164" fontId="0" fillId="7" borderId="11" xfId="0" applyNumberFormat="1" applyFill="1" applyBorder="1"/>
    <xf numFmtId="0" fontId="0" fillId="7" borderId="10" xfId="0" applyFill="1" applyBorder="1"/>
    <xf numFmtId="164" fontId="1" fillId="7" borderId="15" xfId="0" applyNumberFormat="1" applyFont="1" applyFill="1" applyBorder="1" applyAlignment="1">
      <alignment horizontal="right"/>
    </xf>
    <xf numFmtId="164" fontId="1" fillId="7" borderId="16" xfId="0" applyNumberFormat="1" applyFont="1" applyFill="1" applyBorder="1" applyAlignment="1">
      <alignment horizontal="right"/>
    </xf>
    <xf numFmtId="164" fontId="0" fillId="7" borderId="11" xfId="0" applyNumberFormat="1" applyFill="1" applyBorder="1" applyAlignment="1">
      <alignment horizontal="right"/>
    </xf>
    <xf numFmtId="164" fontId="0" fillId="7" borderId="12" xfId="0" applyNumberFormat="1" applyFill="1" applyBorder="1" applyAlignment="1">
      <alignment horizontal="right"/>
    </xf>
    <xf numFmtId="0" fontId="0" fillId="7" borderId="0" xfId="0" applyFill="1"/>
    <xf numFmtId="0" fontId="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2" fillId="3" borderId="24" xfId="0" applyFont="1" applyFill="1" applyBorder="1" applyAlignment="1">
      <alignment wrapText="1"/>
    </xf>
    <xf numFmtId="3" fontId="2" fillId="3" borderId="23" xfId="0" applyNumberFormat="1" applyFont="1" applyFill="1" applyBorder="1" applyAlignment="1">
      <alignment horizontal="center"/>
    </xf>
    <xf numFmtId="0" fontId="2" fillId="8" borderId="0" xfId="0" applyFont="1" applyFill="1"/>
    <xf numFmtId="0" fontId="0" fillId="8" borderId="0" xfId="0" applyFill="1"/>
    <xf numFmtId="0" fontId="2" fillId="9" borderId="0" xfId="0" applyFont="1" applyFill="1"/>
    <xf numFmtId="0" fontId="0" fillId="9" borderId="0" xfId="0" applyFill="1"/>
    <xf numFmtId="164" fontId="2" fillId="7" borderId="11" xfId="0" applyNumberFormat="1" applyFont="1" applyFill="1" applyBorder="1"/>
    <xf numFmtId="2" fontId="2" fillId="9" borderId="0" xfId="0" applyNumberFormat="1" applyFont="1" applyFill="1"/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2" fillId="8" borderId="0" xfId="0" applyNumberFormat="1" applyFont="1" applyFill="1"/>
    <xf numFmtId="164" fontId="0" fillId="7" borderId="12" xfId="0" applyNumberForma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93"/>
  <sheetViews>
    <sheetView tabSelected="1" zoomScale="85" zoomScaleNormal="85" workbookViewId="0">
      <selection activeCell="O27" sqref="O27"/>
    </sheetView>
  </sheetViews>
  <sheetFormatPr defaultRowHeight="14.5" x14ac:dyDescent="0.35"/>
  <cols>
    <col min="2" max="2" width="12.08984375" customWidth="1"/>
    <col min="3" max="3" width="87" bestFit="1" customWidth="1"/>
    <col min="4" max="9" width="14.7265625" customWidth="1"/>
  </cols>
  <sheetData>
    <row r="1" spans="2:9" ht="21" x14ac:dyDescent="0.5">
      <c r="B1" s="46" t="s">
        <v>42</v>
      </c>
    </row>
    <row r="3" spans="2:9" ht="15" thickBot="1" x14ac:dyDescent="0.4">
      <c r="D3" t="s">
        <v>38</v>
      </c>
      <c r="G3" s="45" t="s">
        <v>39</v>
      </c>
      <c r="H3" s="45"/>
      <c r="I3" s="45"/>
    </row>
    <row r="4" spans="2:9" ht="15" thickBot="1" x14ac:dyDescent="0.4">
      <c r="B4" s="10" t="s">
        <v>0</v>
      </c>
      <c r="C4" s="11" t="s">
        <v>1</v>
      </c>
      <c r="D4" s="12">
        <v>2025</v>
      </c>
      <c r="E4" s="13">
        <v>2026</v>
      </c>
      <c r="F4" s="13">
        <v>2027</v>
      </c>
      <c r="G4" s="12">
        <v>2025</v>
      </c>
      <c r="H4" s="13">
        <v>2026</v>
      </c>
      <c r="I4" s="13">
        <v>2027</v>
      </c>
    </row>
    <row r="5" spans="2:9" x14ac:dyDescent="0.35">
      <c r="B5" s="57" t="s">
        <v>8</v>
      </c>
      <c r="C5" s="14" t="s">
        <v>2</v>
      </c>
      <c r="D5" s="15">
        <v>2025</v>
      </c>
      <c r="E5" s="16">
        <v>2026</v>
      </c>
      <c r="F5" s="16">
        <v>2027</v>
      </c>
      <c r="G5" s="15">
        <v>2025</v>
      </c>
      <c r="H5" s="16">
        <v>2026</v>
      </c>
      <c r="I5" s="16">
        <v>2027</v>
      </c>
    </row>
    <row r="6" spans="2:9" x14ac:dyDescent="0.35">
      <c r="B6" s="58"/>
      <c r="C6" s="17" t="s">
        <v>9</v>
      </c>
      <c r="D6" s="18">
        <v>150000</v>
      </c>
      <c r="E6" s="19">
        <v>1500000</v>
      </c>
      <c r="F6" s="19">
        <v>1500000</v>
      </c>
      <c r="G6" s="18">
        <v>150000</v>
      </c>
      <c r="H6" s="19">
        <v>1500000</v>
      </c>
      <c r="I6" s="19">
        <v>1500000</v>
      </c>
    </row>
    <row r="7" spans="2:9" ht="15" thickBot="1" x14ac:dyDescent="0.4">
      <c r="B7" s="59"/>
      <c r="C7" s="1" t="s">
        <v>4</v>
      </c>
      <c r="D7" s="2">
        <f>D6</f>
        <v>150000</v>
      </c>
      <c r="E7" s="2">
        <f t="shared" ref="E7:F7" si="0">E6</f>
        <v>1500000</v>
      </c>
      <c r="F7" s="2">
        <f t="shared" si="0"/>
        <v>1500000</v>
      </c>
      <c r="G7" s="2">
        <f>G6</f>
        <v>150000</v>
      </c>
      <c r="H7" s="2">
        <f t="shared" ref="H7:I7" si="1">H6</f>
        <v>1500000</v>
      </c>
      <c r="I7" s="2">
        <f t="shared" si="1"/>
        <v>1500000</v>
      </c>
    </row>
    <row r="8" spans="2:9" x14ac:dyDescent="0.35">
      <c r="B8" s="57" t="s">
        <v>10</v>
      </c>
      <c r="C8" s="14" t="s">
        <v>2</v>
      </c>
      <c r="D8" s="15"/>
      <c r="E8" s="16"/>
      <c r="F8" s="16"/>
      <c r="G8" s="15"/>
      <c r="H8" s="16"/>
      <c r="I8" s="16"/>
    </row>
    <row r="9" spans="2:9" x14ac:dyDescent="0.35">
      <c r="B9" s="58"/>
      <c r="C9" s="40" t="s">
        <v>11</v>
      </c>
      <c r="D9" s="18">
        <v>0</v>
      </c>
      <c r="E9" s="19">
        <v>11800000</v>
      </c>
      <c r="F9" s="19">
        <v>12200000</v>
      </c>
      <c r="G9" s="39">
        <v>26473394.5</v>
      </c>
      <c r="H9" s="39">
        <f>26473394.5+6282500</f>
        <v>32755894.5</v>
      </c>
      <c r="I9" s="39">
        <f>26473394.5+6282500</f>
        <v>32755894.5</v>
      </c>
    </row>
    <row r="10" spans="2:9" x14ac:dyDescent="0.35">
      <c r="B10" s="58"/>
      <c r="C10" s="20" t="s">
        <v>3</v>
      </c>
      <c r="D10" s="21">
        <v>2025</v>
      </c>
      <c r="E10" s="22">
        <v>2026</v>
      </c>
      <c r="F10" s="22">
        <v>2027</v>
      </c>
      <c r="G10" s="21">
        <v>2025</v>
      </c>
      <c r="H10" s="22">
        <v>2026</v>
      </c>
      <c r="I10" s="22">
        <v>2027</v>
      </c>
    </row>
    <row r="11" spans="2:9" x14ac:dyDescent="0.35">
      <c r="B11" s="58"/>
      <c r="C11" s="23" t="s">
        <v>12</v>
      </c>
      <c r="D11" s="24">
        <v>0</v>
      </c>
      <c r="E11" s="4">
        <v>10000</v>
      </c>
      <c r="F11" s="4">
        <v>20000</v>
      </c>
      <c r="G11" s="24">
        <v>0</v>
      </c>
      <c r="H11" s="4">
        <v>10000</v>
      </c>
      <c r="I11" s="4">
        <v>20000</v>
      </c>
    </row>
    <row r="12" spans="2:9" ht="15" thickBot="1" x14ac:dyDescent="0.4">
      <c r="B12" s="59"/>
      <c r="C12" s="1" t="s">
        <v>4</v>
      </c>
      <c r="D12" s="2">
        <f t="shared" ref="D12:G12" si="2">D9-D11</f>
        <v>0</v>
      </c>
      <c r="E12" s="2">
        <f t="shared" si="2"/>
        <v>11790000</v>
      </c>
      <c r="F12" s="3">
        <f t="shared" si="2"/>
        <v>12180000</v>
      </c>
      <c r="G12" s="41">
        <f t="shared" si="2"/>
        <v>26473394.5</v>
      </c>
      <c r="H12" s="41">
        <f>H9-H11</f>
        <v>32745894.5</v>
      </c>
      <c r="I12" s="42">
        <f>I9-I11</f>
        <v>32735894.5</v>
      </c>
    </row>
    <row r="13" spans="2:9" x14ac:dyDescent="0.35">
      <c r="B13" s="57" t="s">
        <v>13</v>
      </c>
      <c r="C13" s="14" t="s">
        <v>2</v>
      </c>
      <c r="D13" s="15">
        <v>2025</v>
      </c>
      <c r="E13" s="16">
        <v>2026</v>
      </c>
      <c r="F13" s="16">
        <v>2027</v>
      </c>
      <c r="G13" s="15">
        <v>2025</v>
      </c>
      <c r="H13" s="16">
        <v>2026</v>
      </c>
      <c r="I13" s="16">
        <v>2027</v>
      </c>
    </row>
    <row r="14" spans="2:9" x14ac:dyDescent="0.35">
      <c r="B14" s="58"/>
      <c r="C14" s="17" t="s">
        <v>29</v>
      </c>
      <c r="D14" s="18">
        <v>3500000</v>
      </c>
      <c r="E14" s="19">
        <v>7000000</v>
      </c>
      <c r="F14" s="19">
        <v>7500000</v>
      </c>
      <c r="G14" s="18">
        <v>3500000</v>
      </c>
      <c r="H14" s="19">
        <v>7000000</v>
      </c>
      <c r="I14" s="19">
        <v>7500000</v>
      </c>
    </row>
    <row r="15" spans="2:9" x14ac:dyDescent="0.35">
      <c r="B15" s="58"/>
      <c r="C15" s="20" t="s">
        <v>3</v>
      </c>
      <c r="D15" s="21">
        <v>2025</v>
      </c>
      <c r="E15" s="22">
        <v>2026</v>
      </c>
      <c r="F15" s="22">
        <v>2027</v>
      </c>
      <c r="G15" s="21">
        <v>2025</v>
      </c>
      <c r="H15" s="22">
        <v>2026</v>
      </c>
      <c r="I15" s="22">
        <v>2027</v>
      </c>
    </row>
    <row r="16" spans="2:9" x14ac:dyDescent="0.35">
      <c r="B16" s="58"/>
      <c r="C16" s="25" t="s">
        <v>30</v>
      </c>
      <c r="D16" s="24">
        <v>0</v>
      </c>
      <c r="E16" s="4">
        <v>10000000</v>
      </c>
      <c r="F16" s="4">
        <v>10000000</v>
      </c>
      <c r="G16" s="24">
        <v>0</v>
      </c>
      <c r="H16" s="4">
        <v>10000000</v>
      </c>
      <c r="I16" s="4">
        <v>10000000</v>
      </c>
    </row>
    <row r="17" spans="2:9" ht="15" thickBot="1" x14ac:dyDescent="0.4">
      <c r="B17" s="59"/>
      <c r="C17" s="1" t="s">
        <v>4</v>
      </c>
      <c r="D17" s="2">
        <f>D14-D16</f>
        <v>3500000</v>
      </c>
      <c r="E17" s="2">
        <f t="shared" ref="E17:F17" si="3">E14-E16</f>
        <v>-3000000</v>
      </c>
      <c r="F17" s="2">
        <f t="shared" si="3"/>
        <v>-2500000</v>
      </c>
      <c r="G17" s="2">
        <f>G14-G16</f>
        <v>3500000</v>
      </c>
      <c r="H17" s="2">
        <f t="shared" ref="H17:I17" si="4">H14-H16</f>
        <v>-3000000</v>
      </c>
      <c r="I17" s="2">
        <f t="shared" si="4"/>
        <v>-2500000</v>
      </c>
    </row>
    <row r="18" spans="2:9" x14ac:dyDescent="0.35">
      <c r="B18" s="57" t="s">
        <v>14</v>
      </c>
      <c r="C18" s="14" t="s">
        <v>2</v>
      </c>
      <c r="D18" s="15">
        <v>2025</v>
      </c>
      <c r="E18" s="16">
        <v>2026</v>
      </c>
      <c r="F18" s="16">
        <v>2027</v>
      </c>
      <c r="G18" s="15">
        <v>2025</v>
      </c>
      <c r="H18" s="16">
        <v>2026</v>
      </c>
      <c r="I18" s="16">
        <v>2027</v>
      </c>
    </row>
    <row r="19" spans="2:9" x14ac:dyDescent="0.35">
      <c r="B19" s="60"/>
      <c r="C19" s="26"/>
      <c r="D19" s="27">
        <v>0</v>
      </c>
      <c r="E19" s="28">
        <v>0</v>
      </c>
      <c r="F19" s="28">
        <v>0</v>
      </c>
      <c r="G19" s="27">
        <v>0</v>
      </c>
      <c r="H19" s="28">
        <v>0</v>
      </c>
      <c r="I19" s="28">
        <v>0</v>
      </c>
    </row>
    <row r="20" spans="2:9" x14ac:dyDescent="0.35">
      <c r="B20" s="58"/>
      <c r="C20" s="20" t="s">
        <v>3</v>
      </c>
      <c r="D20" s="21">
        <v>2025</v>
      </c>
      <c r="E20" s="22">
        <v>2026</v>
      </c>
      <c r="F20" s="22">
        <v>2027</v>
      </c>
      <c r="G20" s="21">
        <v>2025</v>
      </c>
      <c r="H20" s="22">
        <v>2026</v>
      </c>
      <c r="I20" s="22">
        <v>2027</v>
      </c>
    </row>
    <row r="21" spans="2:9" x14ac:dyDescent="0.35">
      <c r="B21" s="58"/>
      <c r="C21" s="25" t="s">
        <v>15</v>
      </c>
      <c r="D21" s="5">
        <v>1400000</v>
      </c>
      <c r="E21" s="4">
        <v>1400000</v>
      </c>
      <c r="F21" s="4">
        <v>1400000</v>
      </c>
      <c r="G21" s="5">
        <v>1400000</v>
      </c>
      <c r="H21" s="4">
        <v>1400000</v>
      </c>
      <c r="I21" s="4">
        <v>1400000</v>
      </c>
    </row>
    <row r="22" spans="2:9" ht="15" thickBot="1" x14ac:dyDescent="0.4">
      <c r="B22" s="59"/>
      <c r="C22" s="1" t="s">
        <v>4</v>
      </c>
      <c r="D22" s="2">
        <f>-D21</f>
        <v>-1400000</v>
      </c>
      <c r="E22" s="2">
        <f t="shared" ref="E22:F22" si="5">-E21</f>
        <v>-1400000</v>
      </c>
      <c r="F22" s="2">
        <f t="shared" si="5"/>
        <v>-1400000</v>
      </c>
      <c r="G22" s="2">
        <f>-G21</f>
        <v>-1400000</v>
      </c>
      <c r="H22" s="2">
        <f t="shared" ref="H22:I22" si="6">-H21</f>
        <v>-1400000</v>
      </c>
      <c r="I22" s="2">
        <f t="shared" si="6"/>
        <v>-1400000</v>
      </c>
    </row>
    <row r="23" spans="2:9" x14ac:dyDescent="0.35">
      <c r="B23" s="57" t="s">
        <v>5</v>
      </c>
      <c r="C23" s="14" t="s">
        <v>2</v>
      </c>
      <c r="D23" s="15">
        <v>2025</v>
      </c>
      <c r="E23" s="16">
        <v>2026</v>
      </c>
      <c r="F23" s="16">
        <v>2027</v>
      </c>
      <c r="G23" s="15">
        <v>2025</v>
      </c>
      <c r="H23" s="16">
        <v>2026</v>
      </c>
      <c r="I23" s="16">
        <v>2027</v>
      </c>
    </row>
    <row r="24" spans="2:9" x14ac:dyDescent="0.35">
      <c r="B24" s="58"/>
      <c r="C24" s="17" t="s">
        <v>6</v>
      </c>
      <c r="D24" s="29">
        <v>5100000</v>
      </c>
      <c r="E24" s="30">
        <v>5500000</v>
      </c>
      <c r="F24" s="30">
        <v>5900000</v>
      </c>
      <c r="G24" s="29">
        <v>5100000</v>
      </c>
      <c r="H24" s="30">
        <v>5500000</v>
      </c>
      <c r="I24" s="30">
        <v>5900000</v>
      </c>
    </row>
    <row r="25" spans="2:9" x14ac:dyDescent="0.35">
      <c r="B25" s="58"/>
      <c r="C25" s="40" t="s">
        <v>41</v>
      </c>
      <c r="D25" s="29"/>
      <c r="E25" s="30"/>
      <c r="F25" s="30"/>
      <c r="G25" s="43">
        <v>0</v>
      </c>
      <c r="H25" s="44">
        <v>45000000</v>
      </c>
      <c r="I25" s="44">
        <v>45000000</v>
      </c>
    </row>
    <row r="26" spans="2:9" x14ac:dyDescent="0.35">
      <c r="B26" s="58"/>
      <c r="C26" s="20" t="s">
        <v>3</v>
      </c>
      <c r="D26" s="21">
        <v>2025</v>
      </c>
      <c r="E26" s="22">
        <v>2026</v>
      </c>
      <c r="F26" s="22">
        <v>2027</v>
      </c>
      <c r="G26" s="21">
        <v>2025</v>
      </c>
      <c r="H26" s="22">
        <v>2026</v>
      </c>
      <c r="I26" s="22">
        <v>2027</v>
      </c>
    </row>
    <row r="27" spans="2:9" x14ac:dyDescent="0.35">
      <c r="B27" s="58"/>
      <c r="C27" s="25" t="s">
        <v>7</v>
      </c>
      <c r="D27" s="5">
        <v>4100000</v>
      </c>
      <c r="E27" s="4">
        <v>4400000</v>
      </c>
      <c r="F27" s="4">
        <v>4800000</v>
      </c>
      <c r="G27" s="5">
        <v>4100000</v>
      </c>
      <c r="H27" s="4">
        <v>4400000</v>
      </c>
      <c r="I27" s="4">
        <v>4800000</v>
      </c>
    </row>
    <row r="28" spans="2:9" ht="15" thickBot="1" x14ac:dyDescent="0.4">
      <c r="B28" s="59"/>
      <c r="C28" s="1" t="s">
        <v>4</v>
      </c>
      <c r="D28" s="2">
        <f>D24-D27</f>
        <v>1000000</v>
      </c>
      <c r="E28" s="2">
        <f t="shared" ref="E28:F28" si="7">E24-E27</f>
        <v>1100000</v>
      </c>
      <c r="F28" s="2">
        <f t="shared" si="7"/>
        <v>1100000</v>
      </c>
      <c r="G28" s="41">
        <f>G24-G27</f>
        <v>1000000</v>
      </c>
      <c r="H28" s="41">
        <f>H24-H27+H25</f>
        <v>46100000</v>
      </c>
      <c r="I28" s="41">
        <f>I24-I27+I25</f>
        <v>46100000</v>
      </c>
    </row>
    <row r="29" spans="2:9" x14ac:dyDescent="0.35">
      <c r="B29" s="57" t="s">
        <v>16</v>
      </c>
      <c r="C29" s="14" t="s">
        <v>2</v>
      </c>
      <c r="D29" s="15">
        <v>2025</v>
      </c>
      <c r="E29" s="16">
        <v>2026</v>
      </c>
      <c r="F29" s="16">
        <v>2027</v>
      </c>
      <c r="G29" s="15">
        <v>2025</v>
      </c>
      <c r="H29" s="16">
        <v>2026</v>
      </c>
      <c r="I29" s="16">
        <v>2027</v>
      </c>
    </row>
    <row r="30" spans="2:9" x14ac:dyDescent="0.35">
      <c r="B30" s="58"/>
      <c r="C30" s="17" t="s">
        <v>17</v>
      </c>
      <c r="D30" s="18">
        <v>0</v>
      </c>
      <c r="E30" s="19">
        <v>940000</v>
      </c>
      <c r="F30" s="19">
        <v>940000</v>
      </c>
      <c r="G30" s="18">
        <v>0</v>
      </c>
      <c r="H30" s="19">
        <v>940000</v>
      </c>
      <c r="I30" s="19">
        <v>940000</v>
      </c>
    </row>
    <row r="31" spans="2:9" x14ac:dyDescent="0.35">
      <c r="B31" s="58"/>
      <c r="C31" s="20" t="s">
        <v>3</v>
      </c>
      <c r="D31" s="21">
        <v>2025</v>
      </c>
      <c r="E31" s="22">
        <v>2026</v>
      </c>
      <c r="F31" s="22">
        <v>2027</v>
      </c>
      <c r="G31" s="21">
        <v>2025</v>
      </c>
      <c r="H31" s="22">
        <v>2026</v>
      </c>
      <c r="I31" s="22">
        <v>2027</v>
      </c>
    </row>
    <row r="32" spans="2:9" x14ac:dyDescent="0.35">
      <c r="B32" s="58"/>
      <c r="C32" s="25"/>
      <c r="D32" s="31">
        <v>0</v>
      </c>
      <c r="E32" s="32">
        <v>0</v>
      </c>
      <c r="F32" s="32">
        <v>0</v>
      </c>
      <c r="G32" s="31">
        <v>0</v>
      </c>
      <c r="H32" s="32">
        <v>0</v>
      </c>
      <c r="I32" s="32">
        <v>0</v>
      </c>
    </row>
    <row r="33" spans="2:9" ht="15" thickBot="1" x14ac:dyDescent="0.4">
      <c r="B33" s="59"/>
      <c r="C33" s="1" t="s">
        <v>4</v>
      </c>
      <c r="D33" s="2">
        <f>D30-D32</f>
        <v>0</v>
      </c>
      <c r="E33" s="2">
        <f>E30</f>
        <v>940000</v>
      </c>
      <c r="F33" s="2">
        <f>F30</f>
        <v>940000</v>
      </c>
      <c r="G33" s="2">
        <f>G30-G32</f>
        <v>0</v>
      </c>
      <c r="H33" s="2">
        <f>H30</f>
        <v>940000</v>
      </c>
      <c r="I33" s="2">
        <f>I30</f>
        <v>940000</v>
      </c>
    </row>
    <row r="34" spans="2:9" x14ac:dyDescent="0.35">
      <c r="B34" s="57" t="s">
        <v>18</v>
      </c>
      <c r="C34" s="14" t="s">
        <v>2</v>
      </c>
      <c r="D34" s="15">
        <v>2025</v>
      </c>
      <c r="E34" s="16">
        <v>2026</v>
      </c>
      <c r="F34" s="16">
        <v>2027</v>
      </c>
      <c r="G34" s="15">
        <v>2025</v>
      </c>
      <c r="H34" s="16">
        <v>2026</v>
      </c>
      <c r="I34" s="16">
        <v>2027</v>
      </c>
    </row>
    <row r="35" spans="2:9" x14ac:dyDescent="0.35">
      <c r="B35" s="58"/>
      <c r="C35" s="17" t="s">
        <v>19</v>
      </c>
      <c r="D35" s="18">
        <v>350000</v>
      </c>
      <c r="E35" s="19">
        <v>1100000</v>
      </c>
      <c r="F35" s="19">
        <v>1100000</v>
      </c>
      <c r="G35" s="18">
        <v>350000</v>
      </c>
      <c r="H35" s="19">
        <v>1100000</v>
      </c>
      <c r="I35" s="19">
        <v>1100000</v>
      </c>
    </row>
    <row r="36" spans="2:9" x14ac:dyDescent="0.35">
      <c r="B36" s="58"/>
      <c r="C36" s="20" t="s">
        <v>3</v>
      </c>
      <c r="D36" s="21">
        <v>2025</v>
      </c>
      <c r="E36" s="22">
        <v>2026</v>
      </c>
      <c r="F36" s="22">
        <v>2027</v>
      </c>
      <c r="G36" s="21">
        <v>2025</v>
      </c>
      <c r="H36" s="22">
        <v>2026</v>
      </c>
      <c r="I36" s="22">
        <v>2027</v>
      </c>
    </row>
    <row r="37" spans="2:9" x14ac:dyDescent="0.35">
      <c r="B37" s="58"/>
      <c r="C37" s="25"/>
      <c r="D37" s="31">
        <v>0</v>
      </c>
      <c r="E37" s="32">
        <v>0</v>
      </c>
      <c r="F37" s="32">
        <v>0</v>
      </c>
      <c r="G37" s="31">
        <v>0</v>
      </c>
      <c r="H37" s="32">
        <v>0</v>
      </c>
      <c r="I37" s="32">
        <v>0</v>
      </c>
    </row>
    <row r="38" spans="2:9" ht="15" thickBot="1" x14ac:dyDescent="0.4">
      <c r="B38" s="59"/>
      <c r="C38" s="1" t="s">
        <v>4</v>
      </c>
      <c r="D38" s="2">
        <f>D35-D37</f>
        <v>350000</v>
      </c>
      <c r="E38" s="2">
        <f>E35</f>
        <v>1100000</v>
      </c>
      <c r="F38" s="2">
        <f>F35</f>
        <v>1100000</v>
      </c>
      <c r="G38" s="2">
        <f>G35-G37</f>
        <v>350000</v>
      </c>
      <c r="H38" s="2">
        <f>H35</f>
        <v>1100000</v>
      </c>
      <c r="I38" s="2">
        <f>I35</f>
        <v>1100000</v>
      </c>
    </row>
    <row r="39" spans="2:9" hidden="1" x14ac:dyDescent="0.35">
      <c r="B39" s="57" t="s">
        <v>20</v>
      </c>
      <c r="C39" s="14" t="s">
        <v>2</v>
      </c>
      <c r="D39" s="15">
        <v>2025</v>
      </c>
      <c r="E39" s="16">
        <v>2026</v>
      </c>
      <c r="F39" s="16">
        <v>2027</v>
      </c>
      <c r="G39" s="15">
        <v>2025</v>
      </c>
      <c r="H39" s="16">
        <v>2026</v>
      </c>
      <c r="I39" s="16">
        <v>2027</v>
      </c>
    </row>
    <row r="40" spans="2:9" hidden="1" x14ac:dyDescent="0.35">
      <c r="B40" s="58"/>
      <c r="C40" s="17"/>
      <c r="D40" s="18">
        <v>0</v>
      </c>
      <c r="E40" s="19">
        <v>0</v>
      </c>
      <c r="F40" s="19">
        <v>0</v>
      </c>
      <c r="G40" s="18">
        <v>0</v>
      </c>
      <c r="H40" s="19">
        <v>0</v>
      </c>
      <c r="I40" s="19">
        <v>0</v>
      </c>
    </row>
    <row r="41" spans="2:9" hidden="1" x14ac:dyDescent="0.35">
      <c r="B41" s="58"/>
      <c r="C41" s="20" t="s">
        <v>3</v>
      </c>
      <c r="D41" s="21">
        <v>2025</v>
      </c>
      <c r="E41" s="22">
        <v>2026</v>
      </c>
      <c r="F41" s="22">
        <v>2027</v>
      </c>
      <c r="G41" s="21">
        <v>2025</v>
      </c>
      <c r="H41" s="22">
        <v>2026</v>
      </c>
      <c r="I41" s="22">
        <v>2027</v>
      </c>
    </row>
    <row r="42" spans="2:9" hidden="1" x14ac:dyDescent="0.35">
      <c r="B42" s="58"/>
      <c r="C42" s="25"/>
      <c r="D42" s="24">
        <v>0</v>
      </c>
      <c r="E42" s="33">
        <v>0</v>
      </c>
      <c r="F42" s="33">
        <v>0</v>
      </c>
      <c r="G42" s="24">
        <v>0</v>
      </c>
      <c r="H42" s="33">
        <v>0</v>
      </c>
      <c r="I42" s="33">
        <v>0</v>
      </c>
    </row>
    <row r="43" spans="2:9" ht="15" hidden="1" thickBot="1" x14ac:dyDescent="0.4">
      <c r="B43" s="59"/>
      <c r="C43" s="1" t="s">
        <v>4</v>
      </c>
      <c r="D43" s="2">
        <v>0</v>
      </c>
      <c r="E43" s="2">
        <v>0</v>
      </c>
      <c r="F43" s="3">
        <v>0</v>
      </c>
      <c r="G43" s="2">
        <v>0</v>
      </c>
      <c r="H43" s="2">
        <v>0</v>
      </c>
      <c r="I43" s="3">
        <v>0</v>
      </c>
    </row>
    <row r="44" spans="2:9" hidden="1" x14ac:dyDescent="0.35">
      <c r="B44" s="57" t="s">
        <v>21</v>
      </c>
      <c r="C44" s="14" t="s">
        <v>2</v>
      </c>
      <c r="D44" s="15">
        <v>2025</v>
      </c>
      <c r="E44" s="16">
        <v>2026</v>
      </c>
      <c r="F44" s="16">
        <v>2027</v>
      </c>
      <c r="G44" s="15">
        <v>2025</v>
      </c>
      <c r="H44" s="16">
        <v>2026</v>
      </c>
      <c r="I44" s="16">
        <v>2027</v>
      </c>
    </row>
    <row r="45" spans="2:9" hidden="1" x14ac:dyDescent="0.35">
      <c r="B45" s="58"/>
      <c r="C45" s="17"/>
      <c r="D45" s="18">
        <v>0</v>
      </c>
      <c r="E45" s="19">
        <v>0</v>
      </c>
      <c r="F45" s="19">
        <v>0</v>
      </c>
      <c r="G45" s="18">
        <v>0</v>
      </c>
      <c r="H45" s="19">
        <v>0</v>
      </c>
      <c r="I45" s="19">
        <v>0</v>
      </c>
    </row>
    <row r="46" spans="2:9" hidden="1" x14ac:dyDescent="0.35">
      <c r="B46" s="58"/>
      <c r="C46" s="20" t="s">
        <v>3</v>
      </c>
      <c r="D46" s="21">
        <v>2025</v>
      </c>
      <c r="E46" s="22">
        <v>2026</v>
      </c>
      <c r="F46" s="22">
        <v>2027</v>
      </c>
      <c r="G46" s="21">
        <v>2025</v>
      </c>
      <c r="H46" s="22">
        <v>2026</v>
      </c>
      <c r="I46" s="22">
        <v>2027</v>
      </c>
    </row>
    <row r="47" spans="2:9" hidden="1" x14ac:dyDescent="0.35">
      <c r="B47" s="58"/>
      <c r="C47" s="25"/>
      <c r="D47" s="24">
        <v>0</v>
      </c>
      <c r="E47" s="33">
        <v>0</v>
      </c>
      <c r="F47" s="33">
        <v>0</v>
      </c>
      <c r="G47" s="24">
        <v>0</v>
      </c>
      <c r="H47" s="33">
        <v>0</v>
      </c>
      <c r="I47" s="33">
        <v>0</v>
      </c>
    </row>
    <row r="48" spans="2:9" ht="15" hidden="1" thickBot="1" x14ac:dyDescent="0.4">
      <c r="B48" s="61"/>
      <c r="C48" s="1" t="s">
        <v>4</v>
      </c>
      <c r="D48" s="2">
        <v>0</v>
      </c>
      <c r="E48" s="2">
        <v>0</v>
      </c>
      <c r="F48" s="3">
        <v>0</v>
      </c>
      <c r="G48" s="2">
        <v>0</v>
      </c>
      <c r="H48" s="2">
        <v>0</v>
      </c>
      <c r="I48" s="3">
        <v>0</v>
      </c>
    </row>
    <row r="49" spans="2:9" x14ac:dyDescent="0.35">
      <c r="B49" s="57" t="s">
        <v>22</v>
      </c>
      <c r="C49" s="14" t="s">
        <v>2</v>
      </c>
      <c r="D49" s="15">
        <v>2025</v>
      </c>
      <c r="E49" s="16">
        <v>2026</v>
      </c>
      <c r="F49" s="16">
        <v>2027</v>
      </c>
      <c r="G49" s="15">
        <v>2025</v>
      </c>
      <c r="H49" s="16">
        <v>2026</v>
      </c>
      <c r="I49" s="16">
        <v>2027</v>
      </c>
    </row>
    <row r="50" spans="2:9" x14ac:dyDescent="0.35">
      <c r="B50" s="58"/>
      <c r="C50" s="40" t="s">
        <v>40</v>
      </c>
      <c r="D50" s="18">
        <v>0</v>
      </c>
      <c r="E50" s="19">
        <v>0</v>
      </c>
      <c r="F50" s="19">
        <v>0</v>
      </c>
      <c r="G50" s="39">
        <v>2500000</v>
      </c>
      <c r="H50" s="63">
        <v>3500000</v>
      </c>
      <c r="I50" s="63">
        <v>3500000</v>
      </c>
    </row>
    <row r="51" spans="2:9" x14ac:dyDescent="0.35">
      <c r="B51" s="58"/>
      <c r="C51" s="20" t="s">
        <v>3</v>
      </c>
      <c r="D51" s="21">
        <v>2025</v>
      </c>
      <c r="E51" s="22">
        <v>2026</v>
      </c>
      <c r="F51" s="22">
        <v>2027</v>
      </c>
      <c r="G51" s="21">
        <v>2025</v>
      </c>
      <c r="H51" s="22">
        <v>2026</v>
      </c>
      <c r="I51" s="22">
        <v>2027</v>
      </c>
    </row>
    <row r="52" spans="2:9" x14ac:dyDescent="0.35">
      <c r="B52" s="58"/>
      <c r="C52" s="25"/>
      <c r="D52" s="24">
        <v>0</v>
      </c>
      <c r="E52" s="33">
        <v>0</v>
      </c>
      <c r="F52" s="33">
        <v>0</v>
      </c>
      <c r="G52" s="24">
        <v>0</v>
      </c>
      <c r="H52" s="33">
        <v>0</v>
      </c>
      <c r="I52" s="33">
        <v>0</v>
      </c>
    </row>
    <row r="53" spans="2:9" ht="15" thickBot="1" x14ac:dyDescent="0.4">
      <c r="B53" s="59"/>
      <c r="C53" s="1" t="s">
        <v>4</v>
      </c>
      <c r="D53" s="2">
        <v>0</v>
      </c>
      <c r="E53" s="2">
        <v>0</v>
      </c>
      <c r="F53" s="3">
        <v>0</v>
      </c>
      <c r="G53" s="55">
        <v>2500000</v>
      </c>
      <c r="H53" s="41">
        <f>H50</f>
        <v>3500000</v>
      </c>
      <c r="I53" s="42">
        <f>I50</f>
        <v>3500000</v>
      </c>
    </row>
    <row r="54" spans="2:9" hidden="1" x14ac:dyDescent="0.35">
      <c r="B54" s="57" t="s">
        <v>23</v>
      </c>
      <c r="C54" s="14" t="s">
        <v>2</v>
      </c>
      <c r="D54" s="15">
        <v>2025</v>
      </c>
      <c r="E54" s="16">
        <v>2026</v>
      </c>
      <c r="F54" s="16">
        <v>2027</v>
      </c>
      <c r="G54" s="15">
        <v>2025</v>
      </c>
      <c r="H54" s="16">
        <v>2026</v>
      </c>
      <c r="I54" s="16">
        <v>2027</v>
      </c>
    </row>
    <row r="55" spans="2:9" hidden="1" x14ac:dyDescent="0.35">
      <c r="B55" s="58"/>
      <c r="C55" s="17"/>
      <c r="D55" s="18">
        <v>0</v>
      </c>
      <c r="E55" s="19">
        <v>0</v>
      </c>
      <c r="F55" s="19">
        <v>0</v>
      </c>
      <c r="G55" s="18">
        <v>0</v>
      </c>
      <c r="H55" s="19">
        <v>0</v>
      </c>
      <c r="I55" s="19">
        <v>0</v>
      </c>
    </row>
    <row r="56" spans="2:9" hidden="1" x14ac:dyDescent="0.35">
      <c r="B56" s="58"/>
      <c r="C56" s="20" t="s">
        <v>3</v>
      </c>
      <c r="D56" s="21">
        <v>2025</v>
      </c>
      <c r="E56" s="22">
        <v>2026</v>
      </c>
      <c r="F56" s="22">
        <v>2027</v>
      </c>
      <c r="G56" s="21">
        <v>2025</v>
      </c>
      <c r="H56" s="22">
        <v>2026</v>
      </c>
      <c r="I56" s="22">
        <v>2027</v>
      </c>
    </row>
    <row r="57" spans="2:9" hidden="1" x14ac:dyDescent="0.35">
      <c r="B57" s="58"/>
      <c r="C57" s="25"/>
      <c r="D57" s="24">
        <v>0</v>
      </c>
      <c r="E57" s="33">
        <v>0</v>
      </c>
      <c r="F57" s="33">
        <v>0</v>
      </c>
      <c r="G57" s="24">
        <v>0</v>
      </c>
      <c r="H57" s="33">
        <v>0</v>
      </c>
      <c r="I57" s="33">
        <v>0</v>
      </c>
    </row>
    <row r="58" spans="2:9" ht="15" hidden="1" thickBot="1" x14ac:dyDescent="0.4">
      <c r="B58" s="61"/>
      <c r="C58" s="1" t="s">
        <v>4</v>
      </c>
      <c r="D58" s="2">
        <v>0</v>
      </c>
      <c r="E58" s="2">
        <v>0</v>
      </c>
      <c r="F58" s="3">
        <v>0</v>
      </c>
      <c r="G58" s="2">
        <v>0</v>
      </c>
      <c r="H58" s="2">
        <v>0</v>
      </c>
      <c r="I58" s="3">
        <v>0</v>
      </c>
    </row>
    <row r="59" spans="2:9" hidden="1" x14ac:dyDescent="0.35">
      <c r="B59" s="57" t="s">
        <v>24</v>
      </c>
      <c r="C59" s="14" t="s">
        <v>2</v>
      </c>
      <c r="D59" s="15">
        <v>2025</v>
      </c>
      <c r="E59" s="16">
        <v>2026</v>
      </c>
      <c r="F59" s="16">
        <v>2027</v>
      </c>
      <c r="G59" s="15">
        <v>2025</v>
      </c>
      <c r="H59" s="16">
        <v>2026</v>
      </c>
      <c r="I59" s="16">
        <v>2027</v>
      </c>
    </row>
    <row r="60" spans="2:9" hidden="1" x14ac:dyDescent="0.35">
      <c r="B60" s="58"/>
      <c r="C60" s="17"/>
      <c r="D60" s="18">
        <v>0</v>
      </c>
      <c r="E60" s="19">
        <v>0</v>
      </c>
      <c r="F60" s="19">
        <v>0</v>
      </c>
      <c r="G60" s="18">
        <v>0</v>
      </c>
      <c r="H60" s="19">
        <v>0</v>
      </c>
      <c r="I60" s="19">
        <v>0</v>
      </c>
    </row>
    <row r="61" spans="2:9" hidden="1" x14ac:dyDescent="0.35">
      <c r="B61" s="58"/>
      <c r="C61" s="20" t="s">
        <v>3</v>
      </c>
      <c r="D61" s="21">
        <v>2025</v>
      </c>
      <c r="E61" s="22">
        <v>2026</v>
      </c>
      <c r="F61" s="22">
        <v>2027</v>
      </c>
      <c r="G61" s="21">
        <v>2025</v>
      </c>
      <c r="H61" s="22">
        <v>2026</v>
      </c>
      <c r="I61" s="22">
        <v>2027</v>
      </c>
    </row>
    <row r="62" spans="2:9" hidden="1" x14ac:dyDescent="0.35">
      <c r="B62" s="58"/>
      <c r="C62" s="25"/>
      <c r="D62" s="24">
        <v>0</v>
      </c>
      <c r="E62" s="33">
        <v>0</v>
      </c>
      <c r="F62" s="33">
        <v>0</v>
      </c>
      <c r="G62" s="24">
        <v>0</v>
      </c>
      <c r="H62" s="33">
        <v>0</v>
      </c>
      <c r="I62" s="33">
        <v>0</v>
      </c>
    </row>
    <row r="63" spans="2:9" ht="15" hidden="1" thickBot="1" x14ac:dyDescent="0.4">
      <c r="B63" s="59"/>
      <c r="C63" s="1" t="s">
        <v>4</v>
      </c>
      <c r="D63" s="2">
        <v>0</v>
      </c>
      <c r="E63" s="2">
        <v>0</v>
      </c>
      <c r="F63" s="3">
        <v>0</v>
      </c>
      <c r="G63" s="2">
        <v>0</v>
      </c>
      <c r="H63" s="2">
        <v>0</v>
      </c>
      <c r="I63" s="3">
        <v>0</v>
      </c>
    </row>
    <row r="64" spans="2:9" hidden="1" x14ac:dyDescent="0.35">
      <c r="B64" s="57" t="s">
        <v>25</v>
      </c>
      <c r="C64" s="14" t="s">
        <v>2</v>
      </c>
      <c r="D64" s="15">
        <v>2025</v>
      </c>
      <c r="E64" s="16">
        <v>2026</v>
      </c>
      <c r="F64" s="16">
        <v>2027</v>
      </c>
      <c r="G64" s="15">
        <v>2025</v>
      </c>
      <c r="H64" s="16">
        <v>2026</v>
      </c>
      <c r="I64" s="16">
        <v>2027</v>
      </c>
    </row>
    <row r="65" spans="2:9" hidden="1" x14ac:dyDescent="0.35">
      <c r="B65" s="58"/>
      <c r="C65" s="17"/>
      <c r="D65" s="18">
        <v>0</v>
      </c>
      <c r="E65" s="19">
        <v>0</v>
      </c>
      <c r="F65" s="19">
        <v>0</v>
      </c>
      <c r="G65" s="18">
        <v>0</v>
      </c>
      <c r="H65" s="19">
        <v>0</v>
      </c>
      <c r="I65" s="19">
        <v>0</v>
      </c>
    </row>
    <row r="66" spans="2:9" hidden="1" x14ac:dyDescent="0.35">
      <c r="B66" s="58"/>
      <c r="C66" s="20" t="s">
        <v>3</v>
      </c>
      <c r="D66" s="21">
        <v>2025</v>
      </c>
      <c r="E66" s="22">
        <v>2026</v>
      </c>
      <c r="F66" s="22">
        <v>2027</v>
      </c>
      <c r="G66" s="21">
        <v>2025</v>
      </c>
      <c r="H66" s="22">
        <v>2026</v>
      </c>
      <c r="I66" s="22">
        <v>2027</v>
      </c>
    </row>
    <row r="67" spans="2:9" hidden="1" x14ac:dyDescent="0.35">
      <c r="B67" s="58"/>
      <c r="C67" s="25"/>
      <c r="D67" s="24">
        <v>0</v>
      </c>
      <c r="E67" s="33">
        <v>0</v>
      </c>
      <c r="F67" s="33">
        <v>0</v>
      </c>
      <c r="G67" s="24">
        <v>0</v>
      </c>
      <c r="H67" s="33">
        <v>0</v>
      </c>
      <c r="I67" s="33">
        <v>0</v>
      </c>
    </row>
    <row r="68" spans="2:9" ht="15" hidden="1" thickBot="1" x14ac:dyDescent="0.4">
      <c r="B68" s="61"/>
      <c r="C68" s="1" t="s">
        <v>4</v>
      </c>
      <c r="D68" s="2">
        <v>0</v>
      </c>
      <c r="E68" s="2">
        <v>0</v>
      </c>
      <c r="F68" s="3">
        <v>0</v>
      </c>
      <c r="G68" s="2">
        <v>0</v>
      </c>
      <c r="H68" s="2">
        <v>0</v>
      </c>
      <c r="I68" s="3">
        <v>0</v>
      </c>
    </row>
    <row r="69" spans="2:9" hidden="1" x14ac:dyDescent="0.35">
      <c r="B69" s="57" t="s">
        <v>26</v>
      </c>
      <c r="C69" s="14" t="s">
        <v>2</v>
      </c>
      <c r="D69" s="15">
        <v>2025</v>
      </c>
      <c r="E69" s="16">
        <v>2026</v>
      </c>
      <c r="F69" s="16">
        <v>2027</v>
      </c>
      <c r="G69" s="15">
        <v>2025</v>
      </c>
      <c r="H69" s="16">
        <v>2026</v>
      </c>
      <c r="I69" s="16">
        <v>2027</v>
      </c>
    </row>
    <row r="70" spans="2:9" hidden="1" x14ac:dyDescent="0.35">
      <c r="B70" s="58"/>
      <c r="C70" s="17"/>
      <c r="D70" s="18">
        <v>0</v>
      </c>
      <c r="E70" s="19">
        <v>0</v>
      </c>
      <c r="F70" s="19">
        <v>0</v>
      </c>
      <c r="G70" s="18">
        <v>0</v>
      </c>
      <c r="H70" s="19">
        <v>0</v>
      </c>
      <c r="I70" s="19">
        <v>0</v>
      </c>
    </row>
    <row r="71" spans="2:9" hidden="1" x14ac:dyDescent="0.35">
      <c r="B71" s="58"/>
      <c r="C71" s="20" t="s">
        <v>3</v>
      </c>
      <c r="D71" s="21">
        <v>2025</v>
      </c>
      <c r="E71" s="22">
        <v>2026</v>
      </c>
      <c r="F71" s="22">
        <v>2027</v>
      </c>
      <c r="G71" s="21">
        <v>2025</v>
      </c>
      <c r="H71" s="22">
        <v>2026</v>
      </c>
      <c r="I71" s="22">
        <v>2027</v>
      </c>
    </row>
    <row r="72" spans="2:9" hidden="1" x14ac:dyDescent="0.35">
      <c r="B72" s="58"/>
      <c r="C72" s="25"/>
      <c r="D72" s="24">
        <v>0</v>
      </c>
      <c r="E72" s="33">
        <v>0</v>
      </c>
      <c r="F72" s="33">
        <v>0</v>
      </c>
      <c r="G72" s="24">
        <v>0</v>
      </c>
      <c r="H72" s="33">
        <v>0</v>
      </c>
      <c r="I72" s="33">
        <v>0</v>
      </c>
    </row>
    <row r="73" spans="2:9" ht="15" hidden="1" thickBot="1" x14ac:dyDescent="0.4">
      <c r="B73" s="59"/>
      <c r="C73" s="1" t="s">
        <v>4</v>
      </c>
      <c r="D73" s="2">
        <v>0</v>
      </c>
      <c r="E73" s="2">
        <v>0</v>
      </c>
      <c r="F73" s="3">
        <v>0</v>
      </c>
      <c r="G73" s="2">
        <v>0</v>
      </c>
      <c r="H73" s="2">
        <v>0</v>
      </c>
      <c r="I73" s="3">
        <v>0</v>
      </c>
    </row>
    <row r="74" spans="2:9" hidden="1" x14ac:dyDescent="0.35">
      <c r="B74" s="57" t="s">
        <v>27</v>
      </c>
      <c r="C74" s="14" t="s">
        <v>2</v>
      </c>
      <c r="D74" s="15">
        <v>2025</v>
      </c>
      <c r="E74" s="16">
        <v>2026</v>
      </c>
      <c r="F74" s="16">
        <v>2027</v>
      </c>
      <c r="G74" s="15">
        <v>2025</v>
      </c>
      <c r="H74" s="16">
        <v>2026</v>
      </c>
      <c r="I74" s="16">
        <v>2027</v>
      </c>
    </row>
    <row r="75" spans="2:9" hidden="1" x14ac:dyDescent="0.35">
      <c r="B75" s="58"/>
      <c r="C75" s="17"/>
      <c r="D75" s="18">
        <v>0</v>
      </c>
      <c r="E75" s="19">
        <v>0</v>
      </c>
      <c r="F75" s="19">
        <v>0</v>
      </c>
      <c r="G75" s="18">
        <v>0</v>
      </c>
      <c r="H75" s="19">
        <v>0</v>
      </c>
      <c r="I75" s="19">
        <v>0</v>
      </c>
    </row>
    <row r="76" spans="2:9" hidden="1" x14ac:dyDescent="0.35">
      <c r="B76" s="58"/>
      <c r="C76" s="20" t="s">
        <v>3</v>
      </c>
      <c r="D76" s="21">
        <v>2025</v>
      </c>
      <c r="E76" s="22">
        <v>2026</v>
      </c>
      <c r="F76" s="22">
        <v>2027</v>
      </c>
      <c r="G76" s="21">
        <v>2025</v>
      </c>
      <c r="H76" s="22">
        <v>2026</v>
      </c>
      <c r="I76" s="22">
        <v>2027</v>
      </c>
    </row>
    <row r="77" spans="2:9" hidden="1" x14ac:dyDescent="0.35">
      <c r="B77" s="58"/>
      <c r="C77" s="25"/>
      <c r="D77" s="24">
        <v>0</v>
      </c>
      <c r="E77" s="33">
        <v>0</v>
      </c>
      <c r="F77" s="33">
        <v>0</v>
      </c>
      <c r="G77" s="24">
        <v>0</v>
      </c>
      <c r="H77" s="33">
        <v>0</v>
      </c>
      <c r="I77" s="33">
        <v>0</v>
      </c>
    </row>
    <row r="78" spans="2:9" ht="15" hidden="1" thickBot="1" x14ac:dyDescent="0.4">
      <c r="B78" s="61"/>
      <c r="C78" s="1" t="s">
        <v>4</v>
      </c>
      <c r="D78" s="2">
        <v>0</v>
      </c>
      <c r="E78" s="2">
        <v>0</v>
      </c>
      <c r="F78" s="3">
        <v>0</v>
      </c>
      <c r="G78" s="2">
        <v>0</v>
      </c>
      <c r="H78" s="2">
        <v>0</v>
      </c>
      <c r="I78" s="3">
        <v>0</v>
      </c>
    </row>
    <row r="79" spans="2:9" ht="15" thickBot="1" x14ac:dyDescent="0.4">
      <c r="B79" s="57" t="s">
        <v>31</v>
      </c>
      <c r="C79" s="14" t="s">
        <v>2</v>
      </c>
      <c r="D79" s="15">
        <v>2025</v>
      </c>
      <c r="E79" s="16">
        <v>2026</v>
      </c>
      <c r="F79" s="16">
        <v>2027</v>
      </c>
      <c r="G79" s="15">
        <v>2025</v>
      </c>
      <c r="H79" s="16">
        <v>2026</v>
      </c>
      <c r="I79" s="16">
        <v>2027</v>
      </c>
    </row>
    <row r="80" spans="2:9" ht="15" thickBot="1" x14ac:dyDescent="0.4">
      <c r="B80" s="60"/>
      <c r="C80" s="8" t="s">
        <v>32</v>
      </c>
      <c r="D80" s="34">
        <v>50000</v>
      </c>
      <c r="E80" s="35">
        <v>500000</v>
      </c>
      <c r="F80" s="35">
        <v>500000</v>
      </c>
      <c r="G80" s="34">
        <v>50000</v>
      </c>
      <c r="H80" s="35">
        <v>500000</v>
      </c>
      <c r="I80" s="35">
        <v>500000</v>
      </c>
    </row>
    <row r="81" spans="2:9" ht="15" thickBot="1" x14ac:dyDescent="0.4">
      <c r="B81" s="60"/>
      <c r="C81" s="9" t="s">
        <v>33</v>
      </c>
      <c r="D81" s="34">
        <v>50000</v>
      </c>
      <c r="E81" s="35">
        <v>500000</v>
      </c>
      <c r="F81" s="35">
        <v>500000</v>
      </c>
      <c r="G81" s="34">
        <v>50000</v>
      </c>
      <c r="H81" s="35">
        <v>500000</v>
      </c>
      <c r="I81" s="35">
        <v>500000</v>
      </c>
    </row>
    <row r="82" spans="2:9" ht="15" thickBot="1" x14ac:dyDescent="0.4">
      <c r="B82" s="60"/>
      <c r="C82" s="9" t="s">
        <v>34</v>
      </c>
      <c r="D82" s="34">
        <v>50000</v>
      </c>
      <c r="E82" s="35">
        <v>200000</v>
      </c>
      <c r="F82" s="35">
        <v>200000</v>
      </c>
      <c r="G82" s="34">
        <v>50000</v>
      </c>
      <c r="H82" s="35">
        <v>200000</v>
      </c>
      <c r="I82" s="35">
        <v>200000</v>
      </c>
    </row>
    <row r="83" spans="2:9" ht="15" thickBot="1" x14ac:dyDescent="0.4">
      <c r="B83" s="60"/>
      <c r="C83" s="9" t="s">
        <v>35</v>
      </c>
      <c r="D83" s="34">
        <v>100000</v>
      </c>
      <c r="E83" s="35">
        <v>100000</v>
      </c>
      <c r="F83" s="35">
        <v>50000</v>
      </c>
      <c r="G83" s="34">
        <v>100000</v>
      </c>
      <c r="H83" s="35">
        <v>100000</v>
      </c>
      <c r="I83" s="35">
        <v>50000</v>
      </c>
    </row>
    <row r="84" spans="2:9" ht="15" thickBot="1" x14ac:dyDescent="0.4">
      <c r="B84" s="60"/>
      <c r="C84" s="9" t="s">
        <v>37</v>
      </c>
      <c r="D84" s="34">
        <v>200000</v>
      </c>
      <c r="E84" s="35">
        <v>500000</v>
      </c>
      <c r="F84" s="35">
        <v>500000</v>
      </c>
      <c r="G84" s="34">
        <v>200000</v>
      </c>
      <c r="H84" s="35">
        <v>500000</v>
      </c>
      <c r="I84" s="35">
        <v>500000</v>
      </c>
    </row>
    <row r="85" spans="2:9" x14ac:dyDescent="0.35">
      <c r="B85" s="60"/>
      <c r="C85" s="36" t="s">
        <v>36</v>
      </c>
      <c r="D85" s="34">
        <v>200000</v>
      </c>
      <c r="E85" s="35">
        <v>300000</v>
      </c>
      <c r="F85" s="35">
        <v>300000</v>
      </c>
      <c r="G85" s="34">
        <v>200000</v>
      </c>
      <c r="H85" s="35">
        <v>300000</v>
      </c>
      <c r="I85" s="35">
        <v>300000</v>
      </c>
    </row>
    <row r="86" spans="2:9" x14ac:dyDescent="0.35">
      <c r="B86" s="58"/>
      <c r="C86" s="20" t="s">
        <v>3</v>
      </c>
      <c r="D86" s="21">
        <v>2025</v>
      </c>
      <c r="E86" s="22">
        <v>2026</v>
      </c>
      <c r="F86" s="22">
        <v>2027</v>
      </c>
      <c r="G86" s="21">
        <v>2025</v>
      </c>
      <c r="H86" s="22">
        <v>2026</v>
      </c>
      <c r="I86" s="22">
        <v>2027</v>
      </c>
    </row>
    <row r="87" spans="2:9" x14ac:dyDescent="0.35">
      <c r="B87" s="58"/>
      <c r="C87" s="25"/>
      <c r="D87" s="24">
        <v>0</v>
      </c>
      <c r="E87" s="33">
        <v>0</v>
      </c>
      <c r="F87" s="33">
        <v>0</v>
      </c>
      <c r="G87" s="24">
        <v>0</v>
      </c>
      <c r="H87" s="33">
        <v>0</v>
      </c>
      <c r="I87" s="33">
        <v>0</v>
      </c>
    </row>
    <row r="88" spans="2:9" ht="15" thickBot="1" x14ac:dyDescent="0.4">
      <c r="B88" s="61"/>
      <c r="C88" s="37" t="s">
        <v>4</v>
      </c>
      <c r="D88" s="38">
        <f t="shared" ref="D88:I88" si="8">D80+D81+D82+D83+D84+D85</f>
        <v>650000</v>
      </c>
      <c r="E88" s="38">
        <f t="shared" si="8"/>
        <v>2100000</v>
      </c>
      <c r="F88" s="38">
        <f t="shared" si="8"/>
        <v>2050000</v>
      </c>
      <c r="G88" s="38">
        <f t="shared" si="8"/>
        <v>650000</v>
      </c>
      <c r="H88" s="38">
        <f t="shared" si="8"/>
        <v>2100000</v>
      </c>
      <c r="I88" s="38">
        <f t="shared" si="8"/>
        <v>2050000</v>
      </c>
    </row>
    <row r="89" spans="2:9" ht="25.5" customHeight="1" thickBot="1" x14ac:dyDescent="0.4">
      <c r="C89" s="6" t="s">
        <v>28</v>
      </c>
      <c r="D89" s="7">
        <f t="shared" ref="D89:I89" si="9">D7+D12+D17+D22+D28+D33+D38+D43+D48+D53+D58+D63+D68+D73+D78+D88</f>
        <v>4250000</v>
      </c>
      <c r="E89" s="7">
        <f t="shared" si="9"/>
        <v>14130000</v>
      </c>
      <c r="F89" s="7">
        <f t="shared" si="9"/>
        <v>14970000</v>
      </c>
      <c r="G89" s="7">
        <f t="shared" si="9"/>
        <v>33223394.5</v>
      </c>
      <c r="H89" s="7">
        <f t="shared" si="9"/>
        <v>83585894.5</v>
      </c>
      <c r="I89" s="7">
        <f t="shared" si="9"/>
        <v>84025894.5</v>
      </c>
    </row>
    <row r="90" spans="2:9" ht="15" thickBot="1" x14ac:dyDescent="0.4"/>
    <row r="91" spans="2:9" ht="43.5" x14ac:dyDescent="0.35">
      <c r="B91" s="49" t="s">
        <v>43</v>
      </c>
      <c r="C91" s="47" t="s">
        <v>44</v>
      </c>
      <c r="D91" s="51"/>
      <c r="E91" s="62">
        <f>E89/$B$92</f>
        <v>6.8724811845764595</v>
      </c>
      <c r="F91" s="62">
        <f t="shared" ref="F91:I91" si="10">F89/$B$92</f>
        <v>7.2810363293071196</v>
      </c>
      <c r="G91" s="53"/>
      <c r="H91" s="56">
        <f t="shared" si="10"/>
        <v>40.654103839153784</v>
      </c>
      <c r="I91" s="56">
        <f t="shared" si="10"/>
        <v>40.868108914965084</v>
      </c>
    </row>
    <row r="92" spans="2:9" ht="15" thickBot="1" x14ac:dyDescent="0.4">
      <c r="B92" s="50">
        <v>2056026</v>
      </c>
      <c r="D92" s="51" t="s">
        <v>38</v>
      </c>
      <c r="E92" s="52"/>
      <c r="F92" s="52"/>
      <c r="G92" s="53" t="s">
        <v>46</v>
      </c>
      <c r="H92" s="54"/>
      <c r="I92" s="54"/>
    </row>
    <row r="93" spans="2:9" ht="43.5" x14ac:dyDescent="0.35">
      <c r="B93" s="48" t="s">
        <v>45</v>
      </c>
    </row>
  </sheetData>
  <mergeCells count="16">
    <mergeCell ref="B5:B7"/>
    <mergeCell ref="B8:B12"/>
    <mergeCell ref="B79:B88"/>
    <mergeCell ref="B13:B17"/>
    <mergeCell ref="B18:B22"/>
    <mergeCell ref="B23:B28"/>
    <mergeCell ref="B29:B33"/>
    <mergeCell ref="B34:B38"/>
    <mergeCell ref="B64:B68"/>
    <mergeCell ref="B69:B73"/>
    <mergeCell ref="B74:B78"/>
    <mergeCell ref="B39:B43"/>
    <mergeCell ref="B44:B48"/>
    <mergeCell ref="B49:B53"/>
    <mergeCell ref="B54:B58"/>
    <mergeCell ref="B59:B63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Rajko Puš</dc:creator>
  <cp:lastModifiedBy>Ana Per</cp:lastModifiedBy>
  <cp:lastPrinted>2025-08-27T11:48:44Z</cp:lastPrinted>
  <dcterms:created xsi:type="dcterms:W3CDTF">2024-06-26T08:59:43Z</dcterms:created>
  <dcterms:modified xsi:type="dcterms:W3CDTF">2025-08-28T09:06:08Z</dcterms:modified>
</cp:coreProperties>
</file>